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 tabRatio="874"/>
  </bookViews>
  <sheets>
    <sheet name="基础部分" sheetId="2" r:id="rId1"/>
  </sheets>
  <definedNames>
    <definedName name="_xlnm.Print_Area" localSheetId="0">基础部分!$A$1:$G$45</definedName>
    <definedName name="_xlnm.Print_Titles" localSheetId="0">基础部分!$1:$4</definedName>
  </definedNames>
  <calcPr calcId="124519"/>
</workbook>
</file>

<file path=xl/calcChain.xml><?xml version="1.0" encoding="utf-8"?>
<calcChain xmlns="http://schemas.openxmlformats.org/spreadsheetml/2006/main">
  <c r="E60" i="2"/>
  <c r="E59"/>
  <c r="E57"/>
  <c r="E56"/>
  <c r="E55"/>
  <c r="E53"/>
  <c r="E52"/>
  <c r="E49"/>
  <c r="E48"/>
  <c r="H45"/>
  <c r="H44"/>
  <c r="D39"/>
  <c r="D22"/>
  <c r="D20"/>
  <c r="D19"/>
  <c r="D17"/>
  <c r="D16"/>
  <c r="D15"/>
  <c r="D14"/>
  <c r="D13"/>
  <c r="D9"/>
</calcChain>
</file>

<file path=xl/sharedStrings.xml><?xml version="1.0" encoding="utf-8"?>
<sst xmlns="http://schemas.openxmlformats.org/spreadsheetml/2006/main" count="124" uniqueCount="94">
  <si>
    <t>工  程  预  算  表</t>
  </si>
  <si>
    <t>茂名港集团港区生活区食堂一楼仓库修缮工程</t>
  </si>
  <si>
    <t>序号</t>
  </si>
  <si>
    <t>工程项目名称</t>
  </si>
  <si>
    <t>单位</t>
  </si>
  <si>
    <t>数量</t>
  </si>
  <si>
    <t>报价</t>
  </si>
  <si>
    <t xml:space="preserve"> 施工工艺及用材说明（详见图纸）</t>
  </si>
  <si>
    <t>单价</t>
  </si>
  <si>
    <t>总价</t>
  </si>
  <si>
    <t>一</t>
  </si>
  <si>
    <t>拆除</t>
  </si>
  <si>
    <t>M1窗、门、石砼框</t>
  </si>
  <si>
    <t>m2</t>
  </si>
  <si>
    <r>
      <rPr>
        <sz val="10"/>
        <rFont val="Times New Roman"/>
        <family val="1"/>
      </rPr>
      <t>1</t>
    </r>
    <r>
      <rPr>
        <sz val="10"/>
        <rFont val="宋体"/>
        <charset val="134"/>
      </rPr>
      <t>、拆除铝合金窗、地弹双开玻璃门</t>
    </r>
    <r>
      <rPr>
        <sz val="10"/>
        <rFont val="Times New Roman"/>
        <family val="1"/>
      </rPr>
      <t>4</t>
    </r>
    <r>
      <rPr>
        <sz val="10"/>
        <rFont val="宋体"/>
        <charset val="134"/>
      </rPr>
      <t>套、造型石砼框架。</t>
    </r>
  </si>
  <si>
    <t>C2窗、窗下群墙</t>
  </si>
  <si>
    <t>项</t>
  </si>
  <si>
    <r>
      <rPr>
        <sz val="10"/>
        <rFont val="Times New Roman"/>
        <family val="1"/>
      </rPr>
      <t>1</t>
    </r>
    <r>
      <rPr>
        <sz val="10"/>
        <rFont val="宋体"/>
        <charset val="134"/>
      </rPr>
      <t>、拆除铝合金窗、拆外墙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窗的上下裙</t>
    </r>
    <r>
      <rPr>
        <sz val="10"/>
        <rFont val="Times New Roman"/>
        <family val="1"/>
      </rPr>
      <t>)</t>
    </r>
    <r>
      <rPr>
        <sz val="10"/>
        <rFont val="宋体"/>
        <charset val="134"/>
      </rPr>
      <t>、拆除两侧柱瓷片及批荡层。</t>
    </r>
  </si>
  <si>
    <t>C1窗、C4窗</t>
  </si>
  <si>
    <r>
      <rPr>
        <sz val="10"/>
        <rFont val="Times New Roman"/>
        <family val="1"/>
      </rPr>
      <t>1</t>
    </r>
    <r>
      <rPr>
        <sz val="10"/>
        <rFont val="宋体"/>
        <charset val="134"/>
      </rPr>
      <t>、拆除铝合金窗，边框砂浆渣。</t>
    </r>
  </si>
  <si>
    <t>木板墙</t>
  </si>
  <si>
    <r>
      <rPr>
        <sz val="10"/>
        <rFont val="Times New Roman"/>
        <family val="1"/>
      </rPr>
      <t>1</t>
    </r>
    <r>
      <rPr>
        <sz val="10"/>
        <rFont val="宋体"/>
        <charset val="134"/>
      </rPr>
      <t>、拆除木板墙，支架。</t>
    </r>
  </si>
  <si>
    <t>拆除门扇、门套</t>
  </si>
  <si>
    <r>
      <rPr>
        <sz val="10"/>
        <rFont val="Times New Roman"/>
        <family val="1"/>
      </rPr>
      <t>1</t>
    </r>
    <r>
      <rPr>
        <sz val="10"/>
        <rFont val="宋体"/>
        <charset val="134"/>
      </rPr>
      <t>、拆除门扇、门套钢结构。</t>
    </r>
  </si>
  <si>
    <t>小计</t>
  </si>
  <si>
    <t>二</t>
  </si>
  <si>
    <t>施工及安装</t>
  </si>
  <si>
    <t>M1砌墙、批荡</t>
  </si>
  <si>
    <t>1、砌18厚墙、批荡、门头板，砌柱2条。</t>
  </si>
  <si>
    <t>室外徒坡</t>
  </si>
  <si>
    <t>1、砖砌侧群、内搞拌C30混凝土找平坡度，铺8@150x 150钢筋双层、批荡侧群。</t>
  </si>
  <si>
    <t>贴外墙砖</t>
  </si>
  <si>
    <t>1、弹线、贴95*95外墙瓷片、回缝。</t>
  </si>
  <si>
    <t>安装M1不锈钢门</t>
  </si>
  <si>
    <t>1、2.6*2.8米高、单包边套、拉手、锁、罐水泥固定。</t>
  </si>
  <si>
    <t>安装M5不锈钢门</t>
  </si>
  <si>
    <t>安装M2铝合金门</t>
  </si>
  <si>
    <t>套</t>
  </si>
  <si>
    <t>1、1*2高、锁、发泡胶。</t>
  </si>
  <si>
    <t>安装C1+C2+C3户外窗</t>
  </si>
  <si>
    <t>1、户外窗框、10厚钢化玻璃、结构胶、发泡胶。</t>
  </si>
  <si>
    <t>墙+M3+M4+C5砌墙批荡</t>
  </si>
  <si>
    <t>1、砌18厚墙、批荡。</t>
  </si>
  <si>
    <t>批荡门洞</t>
  </si>
  <si>
    <t>只</t>
  </si>
  <si>
    <t>1、批荡。</t>
  </si>
  <si>
    <t>全屋墙面天花打磨腻子</t>
  </si>
  <si>
    <r>
      <rPr>
        <sz val="10"/>
        <rFont val="Times New Roman"/>
        <family val="1"/>
      </rPr>
      <t>1</t>
    </r>
    <r>
      <rPr>
        <sz val="10"/>
        <rFont val="宋体"/>
        <charset val="134"/>
      </rPr>
      <t>、刮三遍腻子粉、油漆。室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、大堂及柱有贴瓷片群</t>
    </r>
    <r>
      <rPr>
        <sz val="10"/>
        <rFont val="Times New Roman"/>
        <family val="1"/>
      </rPr>
      <t>1.2m</t>
    </r>
    <r>
      <rPr>
        <sz val="10"/>
        <rFont val="宋体"/>
        <charset val="134"/>
      </rPr>
      <t>高。</t>
    </r>
  </si>
  <si>
    <t>三</t>
  </si>
  <si>
    <t>货架采购及安装</t>
  </si>
  <si>
    <t>304重型货架</t>
  </si>
  <si>
    <r>
      <rPr>
        <sz val="10"/>
        <rFont val="Times New Roman"/>
        <family val="1"/>
      </rPr>
      <t>1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>2000*500*2000</t>
    </r>
    <r>
      <rPr>
        <sz val="10"/>
        <rFont val="宋体"/>
        <charset val="134"/>
      </rPr>
      <t>不锈钢</t>
    </r>
    <r>
      <rPr>
        <sz val="10"/>
        <rFont val="Times New Roman"/>
        <family val="1"/>
      </rPr>
      <t>304</t>
    </r>
    <r>
      <rPr>
        <sz val="10"/>
        <rFont val="宋体"/>
        <charset val="134"/>
      </rPr>
      <t>重型货架，</t>
    </r>
    <r>
      <rPr>
        <sz val="10"/>
        <rFont val="Times New Roman"/>
        <family val="1"/>
      </rPr>
      <t>4</t>
    </r>
    <r>
      <rPr>
        <sz val="10"/>
        <rFont val="宋体"/>
        <charset val="134"/>
      </rPr>
      <t>层，单层承重</t>
    </r>
    <r>
      <rPr>
        <sz val="10"/>
        <rFont val="Times New Roman"/>
        <family val="1"/>
      </rPr>
      <t>300kg</t>
    </r>
    <r>
      <rPr>
        <sz val="10"/>
        <rFont val="宋体"/>
        <charset val="134"/>
      </rPr>
      <t>。</t>
    </r>
  </si>
  <si>
    <t>800公斤载重板车</t>
  </si>
  <si>
    <t>辆</t>
  </si>
  <si>
    <r>
      <rPr>
        <sz val="10"/>
        <rFont val="Times New Roman"/>
        <family val="1"/>
      </rPr>
      <t>1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>75CM*50CM8</t>
    </r>
    <r>
      <rPr>
        <sz val="10"/>
        <rFont val="宋体"/>
        <charset val="134"/>
      </rPr>
      <t>寸冷轧钢板车。</t>
    </r>
  </si>
  <si>
    <t>四</t>
  </si>
  <si>
    <t>其它</t>
  </si>
  <si>
    <t>漏电开关箱</t>
  </si>
  <si>
    <t>台</t>
  </si>
  <si>
    <t>1、漏电开关、电箱。</t>
  </si>
  <si>
    <t>主线10m2多芯线</t>
  </si>
  <si>
    <t>m</t>
  </si>
  <si>
    <t>1、国标多10m2BVR多芯线。</t>
  </si>
  <si>
    <t>PVC线槽</t>
  </si>
  <si>
    <t>1、PVC线槽50*25A及配件。</t>
  </si>
  <si>
    <t>2.5m2多芯线</t>
  </si>
  <si>
    <t>1、国标多2.5m2BVR多芯线。</t>
  </si>
  <si>
    <t>1、PVC线槽30*15A及配件。</t>
  </si>
  <si>
    <t>led灯管t8</t>
  </si>
  <si>
    <t>1、led灯管t8支架全套日光灯管1.2米光管配套支架座灯管支架。</t>
  </si>
  <si>
    <t>抽风机</t>
  </si>
  <si>
    <t>明装开关面板2开</t>
  </si>
  <si>
    <t>1、明装开关面板及底合。</t>
  </si>
  <si>
    <t>明装5孔插座面板</t>
  </si>
  <si>
    <t>地面保护</t>
  </si>
  <si>
    <t>1、地面保护。</t>
  </si>
  <si>
    <t>清理垃圾</t>
  </si>
  <si>
    <t>1、地面清扫清理，含垃圾外运。</t>
  </si>
  <si>
    <t>脚手架</t>
  </si>
  <si>
    <t>1、脚手架。</t>
  </si>
  <si>
    <t>A</t>
  </si>
  <si>
    <t>合计</t>
  </si>
  <si>
    <t>B</t>
  </si>
  <si>
    <t>工程直接费合计</t>
  </si>
  <si>
    <t>C</t>
  </si>
  <si>
    <t>税金及施工管理费</t>
  </si>
  <si>
    <t>税金按增值税税率9%计算。</t>
  </si>
  <si>
    <t>D</t>
  </si>
  <si>
    <t>装修总费用</t>
  </si>
  <si>
    <t>大厅横梁</t>
  </si>
  <si>
    <t>大厅坚梁</t>
  </si>
  <si>
    <t>矮大梁侧面</t>
  </si>
  <si>
    <t>矮大梁侧梁</t>
  </si>
  <si>
    <t>项目
名称：</t>
    <phoneticPr fontId="15" type="noConversion"/>
  </si>
</sst>
</file>

<file path=xl/styles.xml><?xml version="1.0" encoding="utf-8"?>
<styleSheet xmlns="http://schemas.openxmlformats.org/spreadsheetml/2006/main">
  <numFmts count="5">
    <numFmt numFmtId="178" formatCode="0.0_);[Red]\(0.0\)"/>
    <numFmt numFmtId="179" formatCode="0_);[Red]\(0\)"/>
    <numFmt numFmtId="180" formatCode="0.000_ "/>
    <numFmt numFmtId="181" formatCode="0.00_ "/>
    <numFmt numFmtId="182" formatCode="0.00_);[Red]\(0.00\)"/>
  </numFmts>
  <fonts count="16">
    <font>
      <sz val="12"/>
      <name val="宋体"/>
      <charset val="134"/>
    </font>
    <font>
      <sz val="10"/>
      <name val="楷体_GB2312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rgb="FFFF0000"/>
      <name val="楷体_GB2312"/>
      <charset val="134"/>
    </font>
    <font>
      <b/>
      <sz val="12"/>
      <name val="楷体_GB2312"/>
      <charset val="134"/>
    </font>
    <font>
      <b/>
      <i/>
      <sz val="10"/>
      <name val="楷体_GB2312"/>
      <charset val="134"/>
    </font>
    <font>
      <sz val="12"/>
      <name val="楷体_GB2312"/>
      <charset val="134"/>
    </font>
    <font>
      <b/>
      <sz val="36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1"/>
      <name val="宋体"/>
      <charset val="134"/>
    </font>
    <font>
      <b/>
      <sz val="14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15"/>
        <bgColor indexed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2" borderId="0" xfId="0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78" fontId="1" fillId="0" borderId="0" xfId="0" applyNumberFormat="1" applyFont="1" applyFill="1"/>
    <xf numFmtId="178" fontId="1" fillId="0" borderId="0" xfId="0" applyNumberFormat="1" applyFont="1" applyFill="1" applyAlignment="1">
      <alignment horizontal="right"/>
    </xf>
    <xf numFmtId="0" fontId="1" fillId="0" borderId="0" xfId="0" applyFont="1" applyAlignment="1"/>
    <xf numFmtId="0" fontId="7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distributed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distributed"/>
    </xf>
    <xf numFmtId="0" fontId="12" fillId="0" borderId="1" xfId="0" applyFont="1" applyFill="1" applyBorder="1" applyAlignment="1">
      <alignment horizontal="center" vertical="distributed"/>
    </xf>
    <xf numFmtId="0" fontId="3" fillId="0" borderId="1" xfId="0" applyFont="1" applyFill="1" applyBorder="1" applyAlignment="1">
      <alignment horizontal="center" vertical="center"/>
    </xf>
    <xf numFmtId="179" fontId="12" fillId="0" borderId="1" xfId="0" applyNumberFormat="1" applyFont="1" applyBorder="1" applyAlignment="1">
      <alignment horizontal="left" vertical="center" wrapText="1"/>
    </xf>
    <xf numFmtId="180" fontId="12" fillId="0" borderId="1" xfId="0" applyNumberFormat="1" applyFont="1" applyFill="1" applyBorder="1" applyAlignment="1">
      <alignment horizontal="center" vertical="distributed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distributed"/>
    </xf>
    <xf numFmtId="178" fontId="10" fillId="0" borderId="1" xfId="0" applyNumberFormat="1" applyFont="1" applyFill="1" applyBorder="1" applyAlignment="1">
      <alignment horizontal="center" vertical="distributed"/>
    </xf>
    <xf numFmtId="179" fontId="10" fillId="0" borderId="1" xfId="0" applyNumberFormat="1" applyFont="1" applyFill="1" applyBorder="1" applyAlignment="1">
      <alignment horizontal="center" vertical="distributed"/>
    </xf>
    <xf numFmtId="0" fontId="3" fillId="0" borderId="1" xfId="0" applyFont="1" applyBorder="1" applyAlignment="1">
      <alignment horizontal="left" vertical="distributed"/>
    </xf>
    <xf numFmtId="179" fontId="3" fillId="0" borderId="1" xfId="0" applyNumberFormat="1" applyFont="1" applyBorder="1" applyAlignment="1">
      <alignment horizontal="left" vertical="center" wrapText="1"/>
    </xf>
    <xf numFmtId="181" fontId="11" fillId="0" borderId="1" xfId="0" applyNumberFormat="1" applyFont="1" applyFill="1" applyBorder="1" applyAlignment="1">
      <alignment horizontal="center" vertical="distributed"/>
    </xf>
    <xf numFmtId="181" fontId="3" fillId="0" borderId="1" xfId="0" applyNumberFormat="1" applyFont="1" applyFill="1" applyBorder="1" applyAlignment="1">
      <alignment horizontal="center" vertical="center"/>
    </xf>
    <xf numFmtId="182" fontId="10" fillId="0" borderId="1" xfId="0" applyNumberFormat="1" applyFont="1" applyFill="1" applyBorder="1" applyAlignment="1">
      <alignment horizontal="center" vertical="distributed"/>
    </xf>
    <xf numFmtId="0" fontId="1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81" fontId="3" fillId="0" borderId="0" xfId="0" applyNumberFormat="1" applyFont="1"/>
    <xf numFmtId="10" fontId="1" fillId="0" borderId="0" xfId="0" applyNumberFormat="1" applyFont="1" applyAlignment="1"/>
    <xf numFmtId="0" fontId="14" fillId="0" borderId="0" xfId="0" applyFont="1" applyAlignment="1">
      <alignment horizontal="left"/>
    </xf>
    <xf numFmtId="178" fontId="14" fillId="0" borderId="0" xfId="0" applyNumberFormat="1" applyFont="1" applyFill="1" applyAlignment="1">
      <alignment horizontal="left"/>
    </xf>
    <xf numFmtId="182" fontId="1" fillId="0" borderId="0" xfId="0" applyNumberFormat="1" applyFont="1" applyFill="1"/>
    <xf numFmtId="0" fontId="12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79" fontId="10" fillId="0" borderId="1" xfId="0" applyNumberFormat="1" applyFont="1" applyBorder="1" applyAlignment="1">
      <alignment horizontal="left" vertical="center"/>
    </xf>
    <xf numFmtId="179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justify" wrapText="1"/>
    </xf>
    <xf numFmtId="0" fontId="0" fillId="0" borderId="1" xfId="0" applyFont="1" applyBorder="1" applyAlignment="1">
      <alignment horizontal="center" vertical="justify" wrapText="1"/>
    </xf>
    <xf numFmtId="0" fontId="3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3"/>
  <sheetViews>
    <sheetView tabSelected="1" view="pageBreakPreview" workbookViewId="0">
      <selection activeCell="B6" sqref="B6"/>
    </sheetView>
  </sheetViews>
  <sheetFormatPr defaultColWidth="9" defaultRowHeight="14.25"/>
  <cols>
    <col min="1" max="1" width="5.625" style="13" customWidth="1"/>
    <col min="2" max="2" width="17.75" style="14" customWidth="1"/>
    <col min="3" max="3" width="3.625" style="2" customWidth="1"/>
    <col min="4" max="4" width="7.125" style="15" customWidth="1"/>
    <col min="5" max="5" width="7" style="15" customWidth="1"/>
    <col min="6" max="6" width="12.25" style="16" customWidth="1"/>
    <col min="7" max="7" width="38" style="17" customWidth="1"/>
    <col min="8" max="8" width="10.25" style="18" customWidth="1"/>
    <col min="9" max="16384" width="9" style="18"/>
  </cols>
  <sheetData>
    <row r="1" spans="1:7" ht="46.5">
      <c r="A1" s="55" t="s">
        <v>0</v>
      </c>
      <c r="B1" s="55"/>
      <c r="C1" s="55"/>
      <c r="D1" s="56"/>
      <c r="E1" s="56"/>
      <c r="F1" s="56"/>
      <c r="G1" s="55"/>
    </row>
    <row r="2" spans="1:7" s="1" customFormat="1" ht="24">
      <c r="A2" s="65" t="s">
        <v>93</v>
      </c>
      <c r="B2" s="19" t="s">
        <v>1</v>
      </c>
      <c r="C2" s="19"/>
      <c r="D2" s="20"/>
      <c r="E2" s="20"/>
      <c r="F2" s="20"/>
      <c r="G2" s="19"/>
    </row>
    <row r="3" spans="1:7" s="2" customFormat="1" ht="13.5" customHeight="1">
      <c r="A3" s="62" t="s">
        <v>2</v>
      </c>
      <c r="B3" s="62" t="s">
        <v>3</v>
      </c>
      <c r="C3" s="63" t="s">
        <v>4</v>
      </c>
      <c r="D3" s="57" t="s">
        <v>5</v>
      </c>
      <c r="E3" s="57" t="s">
        <v>6</v>
      </c>
      <c r="F3" s="57"/>
      <c r="G3" s="62" t="s">
        <v>7</v>
      </c>
    </row>
    <row r="4" spans="1:7" s="2" customFormat="1" ht="13.5" customHeight="1">
      <c r="A4" s="62"/>
      <c r="B4" s="62"/>
      <c r="C4" s="64"/>
      <c r="D4" s="57"/>
      <c r="E4" s="22" t="s">
        <v>8</v>
      </c>
      <c r="F4" s="22" t="s">
        <v>9</v>
      </c>
      <c r="G4" s="62"/>
    </row>
    <row r="5" spans="1:7" s="2" customFormat="1" ht="24" customHeight="1">
      <c r="A5" s="21" t="s">
        <v>10</v>
      </c>
      <c r="B5" s="58" t="s">
        <v>11</v>
      </c>
      <c r="C5" s="58"/>
      <c r="D5" s="59"/>
      <c r="E5" s="59"/>
      <c r="F5" s="59"/>
      <c r="G5" s="58"/>
    </row>
    <row r="6" spans="1:7" s="3" customFormat="1" ht="24.75">
      <c r="A6" s="24">
        <v>1</v>
      </c>
      <c r="B6" s="25" t="s">
        <v>12</v>
      </c>
      <c r="C6" s="26" t="s">
        <v>13</v>
      </c>
      <c r="D6" s="27">
        <v>32.99</v>
      </c>
      <c r="E6" s="28"/>
      <c r="F6" s="29"/>
      <c r="G6" s="30" t="s">
        <v>14</v>
      </c>
    </row>
    <row r="7" spans="1:7" s="3" customFormat="1" ht="24.75">
      <c r="A7" s="24">
        <v>2</v>
      </c>
      <c r="B7" s="25" t="s">
        <v>15</v>
      </c>
      <c r="C7" s="26" t="s">
        <v>16</v>
      </c>
      <c r="D7" s="28">
        <v>2</v>
      </c>
      <c r="E7" s="28"/>
      <c r="F7" s="29"/>
      <c r="G7" s="30" t="s">
        <v>17</v>
      </c>
    </row>
    <row r="8" spans="1:7" s="3" customFormat="1" ht="12.75">
      <c r="A8" s="24">
        <v>3</v>
      </c>
      <c r="B8" s="25" t="s">
        <v>18</v>
      </c>
      <c r="C8" s="26" t="s">
        <v>16</v>
      </c>
      <c r="D8" s="28">
        <v>2</v>
      </c>
      <c r="E8" s="28"/>
      <c r="F8" s="29"/>
      <c r="G8" s="30" t="s">
        <v>19</v>
      </c>
    </row>
    <row r="9" spans="1:7" s="3" customFormat="1" ht="12.75">
      <c r="A9" s="24">
        <v>4</v>
      </c>
      <c r="B9" s="25" t="s">
        <v>20</v>
      </c>
      <c r="C9" s="26" t="s">
        <v>13</v>
      </c>
      <c r="D9" s="31">
        <f>3.75*1.22</f>
        <v>4.5750000000000002</v>
      </c>
      <c r="E9" s="28"/>
      <c r="F9" s="29"/>
      <c r="G9" s="30" t="s">
        <v>21</v>
      </c>
    </row>
    <row r="10" spans="1:7" s="3" customFormat="1" ht="12.75">
      <c r="A10" s="24">
        <v>5</v>
      </c>
      <c r="B10" s="25" t="s">
        <v>22</v>
      </c>
      <c r="C10" s="26" t="s">
        <v>16</v>
      </c>
      <c r="D10" s="28">
        <v>1</v>
      </c>
      <c r="E10" s="28"/>
      <c r="F10" s="29"/>
      <c r="G10" s="30" t="s">
        <v>23</v>
      </c>
    </row>
    <row r="11" spans="1:7" s="2" customFormat="1" ht="24" customHeight="1">
      <c r="A11" s="21"/>
      <c r="B11" s="32" t="s">
        <v>24</v>
      </c>
      <c r="C11" s="33"/>
      <c r="D11" s="34"/>
      <c r="E11" s="34"/>
      <c r="F11" s="35"/>
      <c r="G11" s="24"/>
    </row>
    <row r="12" spans="1:7" s="4" customFormat="1" ht="24" customHeight="1">
      <c r="A12" s="21" t="s">
        <v>25</v>
      </c>
      <c r="B12" s="60" t="s">
        <v>26</v>
      </c>
      <c r="C12" s="60"/>
      <c r="D12" s="61"/>
      <c r="E12" s="61"/>
      <c r="F12" s="61"/>
      <c r="G12" s="60"/>
    </row>
    <row r="13" spans="1:7" s="5" customFormat="1" ht="12.75">
      <c r="A13" s="24">
        <v>1</v>
      </c>
      <c r="B13" s="36" t="s">
        <v>27</v>
      </c>
      <c r="C13" s="26" t="s">
        <v>13</v>
      </c>
      <c r="D13" s="28">
        <f>(1.57+2.555)*2*1.2+2.6*1.05+0.43*4*2*3.85</f>
        <v>25.874000000000002</v>
      </c>
      <c r="E13" s="27"/>
      <c r="F13" s="29"/>
      <c r="G13" s="37" t="s">
        <v>28</v>
      </c>
    </row>
    <row r="14" spans="1:7" s="5" customFormat="1" ht="24">
      <c r="A14" s="24">
        <v>2</v>
      </c>
      <c r="B14" s="36" t="s">
        <v>29</v>
      </c>
      <c r="C14" s="26" t="s">
        <v>13</v>
      </c>
      <c r="D14" s="27">
        <f>2.5*3.46</f>
        <v>8.65</v>
      </c>
      <c r="E14" s="27"/>
      <c r="F14" s="29"/>
      <c r="G14" s="37" t="s">
        <v>30</v>
      </c>
    </row>
    <row r="15" spans="1:7" s="5" customFormat="1" ht="12.75">
      <c r="A15" s="24">
        <v>3</v>
      </c>
      <c r="B15" s="36" t="s">
        <v>31</v>
      </c>
      <c r="C15" s="26" t="s">
        <v>13</v>
      </c>
      <c r="D15" s="28">
        <f>0.43*3.85*6+(1.57+2.555)*2*1.2+2.6*1.05</f>
        <v>22.562999999999999</v>
      </c>
      <c r="E15" s="27"/>
      <c r="F15" s="29"/>
      <c r="G15" s="37" t="s">
        <v>32</v>
      </c>
    </row>
    <row r="16" spans="1:7" s="5" customFormat="1" ht="24">
      <c r="A16" s="24">
        <v>4</v>
      </c>
      <c r="B16" s="36" t="s">
        <v>33</v>
      </c>
      <c r="C16" s="26" t="s">
        <v>13</v>
      </c>
      <c r="D16" s="28">
        <f>2.6*3.36</f>
        <v>8.7360000000000007</v>
      </c>
      <c r="E16" s="27"/>
      <c r="F16" s="29"/>
      <c r="G16" s="37" t="s">
        <v>34</v>
      </c>
    </row>
    <row r="17" spans="1:7" s="5" customFormat="1" ht="24">
      <c r="A17" s="24">
        <v>5</v>
      </c>
      <c r="B17" s="36" t="s">
        <v>35</v>
      </c>
      <c r="C17" s="26" t="s">
        <v>13</v>
      </c>
      <c r="D17" s="27">
        <f>1.43*2</f>
        <v>2.86</v>
      </c>
      <c r="E17" s="27"/>
      <c r="F17" s="29"/>
      <c r="G17" s="37" t="s">
        <v>34</v>
      </c>
    </row>
    <row r="18" spans="1:7" s="5" customFormat="1" ht="12.75">
      <c r="A18" s="24">
        <v>6</v>
      </c>
      <c r="B18" s="36" t="s">
        <v>36</v>
      </c>
      <c r="C18" s="26" t="s">
        <v>37</v>
      </c>
      <c r="D18" s="28">
        <v>1</v>
      </c>
      <c r="E18" s="27"/>
      <c r="F18" s="29"/>
      <c r="G18" s="37" t="s">
        <v>38</v>
      </c>
    </row>
    <row r="19" spans="1:7" s="5" customFormat="1" ht="12.75">
      <c r="A19" s="24">
        <v>7</v>
      </c>
      <c r="B19" s="36" t="s">
        <v>39</v>
      </c>
      <c r="C19" s="26" t="s">
        <v>13</v>
      </c>
      <c r="D19" s="28">
        <f>4.875*2.96*2+1.57*2.65*2+2.555*2.65*2</f>
        <v>50.722499999999997</v>
      </c>
      <c r="E19" s="28"/>
      <c r="F19" s="29"/>
      <c r="G19" s="37" t="s">
        <v>40</v>
      </c>
    </row>
    <row r="20" spans="1:7" s="5" customFormat="1" ht="12.75">
      <c r="A20" s="24">
        <v>8</v>
      </c>
      <c r="B20" s="36" t="s">
        <v>41</v>
      </c>
      <c r="C20" s="26" t="s">
        <v>13</v>
      </c>
      <c r="D20" s="28">
        <f>3.75*3.85+1*2+1.45*2+1.2*1.2</f>
        <v>20.7775</v>
      </c>
      <c r="E20" s="27"/>
      <c r="F20" s="29"/>
      <c r="G20" s="37" t="s">
        <v>42</v>
      </c>
    </row>
    <row r="21" spans="1:7" s="5" customFormat="1" ht="12.75">
      <c r="A21" s="24">
        <v>9</v>
      </c>
      <c r="B21" s="36" t="s">
        <v>43</v>
      </c>
      <c r="C21" s="26" t="s">
        <v>44</v>
      </c>
      <c r="D21" s="28">
        <v>2</v>
      </c>
      <c r="E21" s="27"/>
      <c r="F21" s="29"/>
      <c r="G21" s="37" t="s">
        <v>45</v>
      </c>
    </row>
    <row r="22" spans="1:7" s="3" customFormat="1" ht="25.5">
      <c r="A22" s="24">
        <v>10</v>
      </c>
      <c r="B22" s="25" t="s">
        <v>46</v>
      </c>
      <c r="C22" s="26" t="s">
        <v>13</v>
      </c>
      <c r="D22" s="38">
        <f>551.06+456.7</f>
        <v>1007.76</v>
      </c>
      <c r="E22" s="28"/>
      <c r="F22" s="29"/>
      <c r="G22" s="30" t="s">
        <v>47</v>
      </c>
    </row>
    <row r="23" spans="1:7" s="2" customFormat="1" ht="24" customHeight="1">
      <c r="A23" s="21"/>
      <c r="B23" s="32" t="s">
        <v>24</v>
      </c>
      <c r="C23" s="33"/>
      <c r="D23" s="34"/>
      <c r="E23" s="34"/>
      <c r="F23" s="35"/>
      <c r="G23" s="24"/>
    </row>
    <row r="24" spans="1:7" s="6" customFormat="1" ht="24" customHeight="1">
      <c r="A24" s="21" t="s">
        <v>48</v>
      </c>
      <c r="B24" s="60" t="s">
        <v>49</v>
      </c>
      <c r="C24" s="60"/>
      <c r="D24" s="61"/>
      <c r="E24" s="61"/>
      <c r="F24" s="61"/>
      <c r="G24" s="60"/>
    </row>
    <row r="25" spans="1:7" s="3" customFormat="1" ht="25.5">
      <c r="A25" s="24">
        <v>1</v>
      </c>
      <c r="B25" s="25" t="s">
        <v>50</v>
      </c>
      <c r="C25" s="26" t="s">
        <v>44</v>
      </c>
      <c r="D25" s="28">
        <v>50</v>
      </c>
      <c r="E25" s="27"/>
      <c r="F25" s="29"/>
      <c r="G25" s="30" t="s">
        <v>51</v>
      </c>
    </row>
    <row r="26" spans="1:7" s="3" customFormat="1" ht="12.75">
      <c r="A26" s="24">
        <v>2</v>
      </c>
      <c r="B26" s="25" t="s">
        <v>52</v>
      </c>
      <c r="C26" s="26" t="s">
        <v>53</v>
      </c>
      <c r="D26" s="28">
        <v>2</v>
      </c>
      <c r="E26" s="28"/>
      <c r="F26" s="29"/>
      <c r="G26" s="30" t="s">
        <v>54</v>
      </c>
    </row>
    <row r="27" spans="1:7" s="5" customFormat="1" ht="24" customHeight="1">
      <c r="A27" s="21"/>
      <c r="B27" s="32" t="s">
        <v>24</v>
      </c>
      <c r="C27" s="33"/>
      <c r="D27" s="34"/>
      <c r="E27" s="34"/>
      <c r="F27" s="35"/>
      <c r="G27" s="24"/>
    </row>
    <row r="28" spans="1:7" s="4" customFormat="1" ht="24" customHeight="1">
      <c r="A28" s="21" t="s">
        <v>55</v>
      </c>
      <c r="B28" s="60" t="s">
        <v>56</v>
      </c>
      <c r="C28" s="60"/>
      <c r="D28" s="61"/>
      <c r="E28" s="61"/>
      <c r="F28" s="61"/>
      <c r="G28" s="60"/>
    </row>
    <row r="29" spans="1:7" s="5" customFormat="1" ht="12.75">
      <c r="A29" s="24">
        <v>1</v>
      </c>
      <c r="B29" s="36" t="s">
        <v>57</v>
      </c>
      <c r="C29" s="26" t="s">
        <v>58</v>
      </c>
      <c r="D29" s="28">
        <v>1</v>
      </c>
      <c r="E29" s="27"/>
      <c r="F29" s="29"/>
      <c r="G29" s="37" t="s">
        <v>59</v>
      </c>
    </row>
    <row r="30" spans="1:7" s="2" customFormat="1" ht="12.75">
      <c r="A30" s="24">
        <v>2</v>
      </c>
      <c r="B30" s="36" t="s">
        <v>60</v>
      </c>
      <c r="C30" s="26" t="s">
        <v>61</v>
      </c>
      <c r="D30" s="28">
        <v>112.7</v>
      </c>
      <c r="E30" s="27"/>
      <c r="F30" s="29"/>
      <c r="G30" s="37" t="s">
        <v>62</v>
      </c>
    </row>
    <row r="31" spans="1:7" s="2" customFormat="1" ht="12.75">
      <c r="A31" s="24">
        <v>3</v>
      </c>
      <c r="B31" s="36" t="s">
        <v>63</v>
      </c>
      <c r="C31" s="26" t="s">
        <v>61</v>
      </c>
      <c r="D31" s="28">
        <v>70</v>
      </c>
      <c r="E31" s="28"/>
      <c r="F31" s="29"/>
      <c r="G31" s="37" t="s">
        <v>64</v>
      </c>
    </row>
    <row r="32" spans="1:7" s="2" customFormat="1" ht="12.75">
      <c r="A32" s="24">
        <v>4</v>
      </c>
      <c r="B32" s="36" t="s">
        <v>65</v>
      </c>
      <c r="C32" s="26" t="s">
        <v>61</v>
      </c>
      <c r="D32" s="28">
        <v>1500</v>
      </c>
      <c r="E32" s="28"/>
      <c r="F32" s="29"/>
      <c r="G32" s="37" t="s">
        <v>66</v>
      </c>
    </row>
    <row r="33" spans="1:8" s="2" customFormat="1" ht="12.75">
      <c r="A33" s="24">
        <v>5</v>
      </c>
      <c r="B33" s="36" t="s">
        <v>63</v>
      </c>
      <c r="C33" s="26" t="s">
        <v>61</v>
      </c>
      <c r="D33" s="28">
        <v>750</v>
      </c>
      <c r="E33" s="28"/>
      <c r="F33" s="29"/>
      <c r="G33" s="37" t="s">
        <v>67</v>
      </c>
    </row>
    <row r="34" spans="1:8" s="2" customFormat="1" ht="24">
      <c r="A34" s="24">
        <v>6</v>
      </c>
      <c r="B34" s="36" t="s">
        <v>68</v>
      </c>
      <c r="C34" s="26" t="s">
        <v>37</v>
      </c>
      <c r="D34" s="28">
        <v>42</v>
      </c>
      <c r="E34" s="28"/>
      <c r="F34" s="29"/>
      <c r="G34" s="37" t="s">
        <v>69</v>
      </c>
    </row>
    <row r="35" spans="1:8" s="2" customFormat="1" ht="24">
      <c r="A35" s="24">
        <v>7</v>
      </c>
      <c r="B35" s="36" t="s">
        <v>70</v>
      </c>
      <c r="C35" s="26" t="s">
        <v>37</v>
      </c>
      <c r="D35" s="28">
        <v>2</v>
      </c>
      <c r="E35" s="28"/>
      <c r="F35" s="29"/>
      <c r="G35" s="37" t="s">
        <v>69</v>
      </c>
    </row>
    <row r="36" spans="1:8" s="2" customFormat="1" ht="12.75">
      <c r="A36" s="24">
        <v>8</v>
      </c>
      <c r="B36" s="36" t="s">
        <v>71</v>
      </c>
      <c r="C36" s="26" t="s">
        <v>37</v>
      </c>
      <c r="D36" s="28">
        <v>10</v>
      </c>
      <c r="E36" s="28"/>
      <c r="F36" s="29"/>
      <c r="G36" s="37" t="s">
        <v>72</v>
      </c>
    </row>
    <row r="37" spans="1:8" s="2" customFormat="1" ht="12.75">
      <c r="A37" s="24">
        <v>9</v>
      </c>
      <c r="B37" s="36" t="s">
        <v>73</v>
      </c>
      <c r="C37" s="26" t="s">
        <v>37</v>
      </c>
      <c r="D37" s="28">
        <v>10</v>
      </c>
      <c r="E37" s="28"/>
      <c r="F37" s="29"/>
      <c r="G37" s="37" t="s">
        <v>72</v>
      </c>
    </row>
    <row r="38" spans="1:8" s="2" customFormat="1" ht="12.75">
      <c r="A38" s="24">
        <v>10</v>
      </c>
      <c r="B38" s="36" t="s">
        <v>74</v>
      </c>
      <c r="C38" s="26" t="s">
        <v>13</v>
      </c>
      <c r="D38" s="28">
        <v>538</v>
      </c>
      <c r="E38" s="28"/>
      <c r="F38" s="29"/>
      <c r="G38" s="37" t="s">
        <v>75</v>
      </c>
    </row>
    <row r="39" spans="1:8" s="2" customFormat="1" ht="12.75">
      <c r="A39" s="24">
        <v>11</v>
      </c>
      <c r="B39" s="36" t="s">
        <v>76</v>
      </c>
      <c r="C39" s="26" t="s">
        <v>13</v>
      </c>
      <c r="D39" s="27">
        <f>D38</f>
        <v>538</v>
      </c>
      <c r="E39" s="28"/>
      <c r="F39" s="39"/>
      <c r="G39" s="37" t="s">
        <v>77</v>
      </c>
    </row>
    <row r="40" spans="1:8" s="2" customFormat="1" ht="12.75">
      <c r="A40" s="24">
        <v>12</v>
      </c>
      <c r="B40" s="36" t="s">
        <v>78</v>
      </c>
      <c r="C40" s="26" t="s">
        <v>37</v>
      </c>
      <c r="D40" s="28">
        <v>8</v>
      </c>
      <c r="E40" s="28"/>
      <c r="F40" s="39"/>
      <c r="G40" s="37" t="s">
        <v>79</v>
      </c>
    </row>
    <row r="41" spans="1:8" s="2" customFormat="1" ht="24" customHeight="1">
      <c r="A41" s="21"/>
      <c r="B41" s="32" t="s">
        <v>24</v>
      </c>
      <c r="C41" s="33"/>
      <c r="D41" s="34"/>
      <c r="E41" s="34"/>
      <c r="F41" s="40"/>
      <c r="G41" s="24"/>
    </row>
    <row r="42" spans="1:8" s="7" customFormat="1" ht="24" customHeight="1">
      <c r="A42" s="41" t="s">
        <v>80</v>
      </c>
      <c r="B42" s="42" t="s">
        <v>81</v>
      </c>
      <c r="C42" s="43"/>
      <c r="D42" s="42"/>
      <c r="E42" s="42"/>
      <c r="F42" s="42"/>
      <c r="G42" s="44"/>
    </row>
    <row r="43" spans="1:8" s="2" customFormat="1" ht="24" customHeight="1">
      <c r="A43" s="26" t="s">
        <v>82</v>
      </c>
      <c r="B43" s="23" t="s">
        <v>83</v>
      </c>
      <c r="C43" s="45"/>
      <c r="D43" s="46"/>
      <c r="E43" s="46"/>
      <c r="F43" s="46"/>
      <c r="G43" s="47"/>
    </row>
    <row r="44" spans="1:8" s="4" customFormat="1" ht="24" customHeight="1">
      <c r="A44" s="26" t="s">
        <v>84</v>
      </c>
      <c r="B44" s="48" t="s">
        <v>85</v>
      </c>
      <c r="C44" s="45"/>
      <c r="D44" s="46"/>
      <c r="E44" s="46"/>
      <c r="F44" s="46"/>
      <c r="G44" s="25" t="s">
        <v>86</v>
      </c>
      <c r="H44" s="49" t="e">
        <f>#REF!-#REF!</f>
        <v>#REF!</v>
      </c>
    </row>
    <row r="45" spans="1:8" s="7" customFormat="1" ht="24" customHeight="1">
      <c r="A45" s="41" t="s">
        <v>87</v>
      </c>
      <c r="B45" s="42" t="s">
        <v>88</v>
      </c>
      <c r="C45" s="42"/>
      <c r="D45" s="42"/>
      <c r="E45" s="42"/>
      <c r="F45" s="42"/>
      <c r="G45" s="44"/>
      <c r="H45" s="50" t="e">
        <f>H44/#REF!</f>
        <v>#REF!</v>
      </c>
    </row>
    <row r="46" spans="1:8" s="2" customFormat="1" ht="23.25" customHeight="1">
      <c r="A46" s="13"/>
      <c r="B46" s="14"/>
      <c r="D46" s="15"/>
      <c r="E46" s="15"/>
      <c r="F46" s="16"/>
    </row>
    <row r="47" spans="1:8" s="2" customFormat="1" ht="24.95" customHeight="1">
      <c r="A47" s="51"/>
      <c r="B47" s="51"/>
      <c r="C47" s="51"/>
      <c r="D47" s="52"/>
      <c r="E47" s="52"/>
      <c r="F47" s="52"/>
      <c r="G47" s="51"/>
    </row>
    <row r="48" spans="1:8" s="2" customFormat="1" ht="24.95" customHeight="1">
      <c r="A48" s="13"/>
      <c r="B48" s="14"/>
      <c r="D48" s="53">
        <v>4.22</v>
      </c>
      <c r="E48" s="53">
        <f>4.62-4.22</f>
        <v>0.40000000000000036</v>
      </c>
      <c r="F48" s="16"/>
      <c r="G48" s="17"/>
    </row>
    <row r="49" spans="1:7" s="2" customFormat="1" ht="43.5" customHeight="1">
      <c r="A49" s="13"/>
      <c r="B49" s="14"/>
      <c r="D49" s="53">
        <v>3.85</v>
      </c>
      <c r="E49" s="53">
        <f>4.62-3.85</f>
        <v>0.77</v>
      </c>
      <c r="F49" s="16" t="s">
        <v>89</v>
      </c>
      <c r="G49" s="17"/>
    </row>
    <row r="50" spans="1:7" s="2" customFormat="1" ht="24.95" customHeight="1">
      <c r="A50" s="13"/>
      <c r="B50" s="14"/>
      <c r="D50" s="15"/>
      <c r="E50" s="15"/>
      <c r="F50" s="16"/>
      <c r="G50" s="17"/>
    </row>
    <row r="51" spans="1:7" s="2" customFormat="1" ht="27" customHeight="1">
      <c r="A51" s="13"/>
      <c r="B51" s="14"/>
      <c r="D51" s="15"/>
      <c r="E51" s="15"/>
      <c r="F51" s="16"/>
      <c r="G51" s="17"/>
    </row>
    <row r="52" spans="1:7" s="2" customFormat="1" ht="24.95" customHeight="1">
      <c r="A52" s="13"/>
      <c r="B52" s="14"/>
      <c r="D52" s="53">
        <v>4.22</v>
      </c>
      <c r="E52" s="53">
        <f>4.62-4.22</f>
        <v>0.40000000000000036</v>
      </c>
      <c r="F52" s="16"/>
      <c r="G52" s="17"/>
    </row>
    <row r="53" spans="1:7" s="2" customFormat="1" ht="21.75" customHeight="1">
      <c r="A53" s="13"/>
      <c r="B53" s="14"/>
      <c r="D53" s="53">
        <v>3.85</v>
      </c>
      <c r="E53" s="53">
        <f>4.62-3.85</f>
        <v>0.77</v>
      </c>
      <c r="F53" s="16" t="s">
        <v>90</v>
      </c>
      <c r="G53" s="17"/>
    </row>
    <row r="54" spans="1:7" s="2" customFormat="1" ht="24.95" customHeight="1">
      <c r="A54" s="13"/>
      <c r="B54" s="14"/>
      <c r="D54" s="15"/>
      <c r="E54" s="15"/>
      <c r="F54" s="16"/>
      <c r="G54" s="17"/>
    </row>
    <row r="55" spans="1:7" s="2" customFormat="1" ht="41.25" customHeight="1">
      <c r="A55" s="13"/>
      <c r="B55" s="14"/>
      <c r="D55" s="15"/>
      <c r="E55" s="15">
        <f>4.62-3.38</f>
        <v>1.2400000000000002</v>
      </c>
      <c r="F55" s="16" t="s">
        <v>91</v>
      </c>
      <c r="G55" s="17"/>
    </row>
    <row r="56" spans="1:7" s="2" customFormat="1" ht="40.5" customHeight="1">
      <c r="A56" s="13"/>
      <c r="B56" s="14"/>
      <c r="D56" s="15"/>
      <c r="E56" s="15">
        <f>4.08-3.38</f>
        <v>0.70000000000000018</v>
      </c>
      <c r="F56" s="16" t="s">
        <v>91</v>
      </c>
      <c r="G56" s="17"/>
    </row>
    <row r="57" spans="1:7" s="2" customFormat="1" ht="24.95" customHeight="1">
      <c r="A57" s="13"/>
      <c r="B57" s="14"/>
      <c r="D57" s="15"/>
      <c r="E57" s="15">
        <f>4.08-3.58</f>
        <v>0.5</v>
      </c>
      <c r="F57" s="16" t="s">
        <v>92</v>
      </c>
      <c r="G57" s="17"/>
    </row>
    <row r="58" spans="1:7" s="2" customFormat="1" ht="24.95" customHeight="1">
      <c r="A58" s="13"/>
      <c r="B58" s="14"/>
      <c r="D58" s="15"/>
      <c r="E58" s="15"/>
      <c r="F58" s="16"/>
      <c r="G58" s="17"/>
    </row>
    <row r="59" spans="1:7" s="2" customFormat="1" ht="42" customHeight="1">
      <c r="A59" s="13"/>
      <c r="B59" s="14"/>
      <c r="D59" s="15">
        <v>3380</v>
      </c>
      <c r="E59" s="15">
        <f>4.08-3.38</f>
        <v>0.70000000000000018</v>
      </c>
      <c r="F59" s="16"/>
      <c r="G59" s="17"/>
    </row>
    <row r="60" spans="1:7" s="2" customFormat="1" ht="24.95" customHeight="1">
      <c r="A60" s="13"/>
      <c r="B60" s="14"/>
      <c r="D60" s="15">
        <v>3580</v>
      </c>
      <c r="E60" s="15">
        <f>4.08-3.58</f>
        <v>0.5</v>
      </c>
      <c r="F60" s="16"/>
      <c r="G60" s="17"/>
    </row>
    <row r="61" spans="1:7" s="2" customFormat="1" ht="24.95" customHeight="1">
      <c r="A61" s="13"/>
      <c r="B61" s="14"/>
      <c r="D61" s="15"/>
      <c r="E61" s="15"/>
      <c r="F61" s="16"/>
      <c r="G61" s="17"/>
    </row>
    <row r="62" spans="1:7" s="2" customFormat="1" ht="24.95" customHeight="1">
      <c r="A62" s="13"/>
      <c r="B62" s="14"/>
      <c r="D62" s="15"/>
      <c r="E62" s="15"/>
      <c r="F62" s="16"/>
      <c r="G62" s="17"/>
    </row>
    <row r="63" spans="1:7" s="2" customFormat="1" ht="24.95" customHeight="1">
      <c r="A63" s="13"/>
      <c r="B63" s="14"/>
      <c r="D63" s="15"/>
      <c r="E63" s="15"/>
      <c r="F63" s="16"/>
      <c r="G63" s="17"/>
    </row>
    <row r="64" spans="1:7" s="2" customFormat="1" ht="24.95" customHeight="1">
      <c r="A64" s="13"/>
      <c r="B64" s="14"/>
      <c r="D64" s="15"/>
      <c r="E64" s="15"/>
      <c r="F64" s="16"/>
      <c r="G64" s="17"/>
    </row>
    <row r="65" spans="1:8" s="2" customFormat="1" ht="24.95" customHeight="1">
      <c r="A65" s="13"/>
      <c r="B65" s="14"/>
      <c r="D65" s="15"/>
      <c r="E65" s="15"/>
      <c r="F65" s="16"/>
      <c r="G65" s="17"/>
    </row>
    <row r="66" spans="1:8" s="2" customFormat="1" ht="24.95" customHeight="1">
      <c r="A66" s="13"/>
      <c r="B66" s="14"/>
      <c r="D66" s="15"/>
      <c r="E66" s="15"/>
      <c r="F66" s="16"/>
      <c r="G66" s="17"/>
    </row>
    <row r="67" spans="1:8" s="2" customFormat="1" ht="24.95" customHeight="1">
      <c r="A67" s="13"/>
      <c r="B67" s="14"/>
      <c r="D67" s="15"/>
      <c r="E67" s="15"/>
      <c r="F67" s="16"/>
      <c r="G67" s="17"/>
    </row>
    <row r="68" spans="1:8" s="2" customFormat="1" ht="24.95" customHeight="1">
      <c r="A68" s="13"/>
      <c r="B68" s="14"/>
      <c r="D68" s="15"/>
      <c r="E68" s="15"/>
      <c r="F68" s="16"/>
      <c r="G68" s="17"/>
    </row>
    <row r="69" spans="1:8" s="2" customFormat="1" ht="24.95" customHeight="1">
      <c r="A69" s="13"/>
      <c r="B69" s="14"/>
      <c r="D69" s="15"/>
      <c r="E69" s="15"/>
      <c r="F69" s="16"/>
      <c r="G69" s="17"/>
    </row>
    <row r="70" spans="1:8" s="2" customFormat="1" ht="24.95" customHeight="1">
      <c r="A70" s="13"/>
      <c r="B70" s="14"/>
      <c r="D70" s="15"/>
      <c r="E70" s="15"/>
      <c r="F70" s="16"/>
      <c r="G70" s="17"/>
    </row>
    <row r="71" spans="1:8" s="2" customFormat="1" ht="24.95" customHeight="1">
      <c r="A71" s="13"/>
      <c r="B71" s="14"/>
      <c r="D71" s="15"/>
      <c r="E71" s="15"/>
      <c r="F71" s="16"/>
      <c r="G71" s="17"/>
    </row>
    <row r="72" spans="1:8" s="2" customFormat="1" ht="24.95" customHeight="1">
      <c r="A72" s="13"/>
      <c r="B72" s="14"/>
      <c r="D72" s="15"/>
      <c r="E72" s="15"/>
      <c r="F72" s="16"/>
      <c r="G72" s="17"/>
    </row>
    <row r="73" spans="1:8" s="2" customFormat="1" ht="24.95" customHeight="1">
      <c r="A73" s="13"/>
      <c r="B73" s="14"/>
      <c r="D73" s="15"/>
      <c r="E73" s="15"/>
      <c r="F73" s="16"/>
      <c r="G73" s="17"/>
    </row>
    <row r="74" spans="1:8" s="2" customFormat="1" ht="24.95" customHeight="1">
      <c r="A74" s="13"/>
      <c r="B74" s="14"/>
      <c r="D74" s="15"/>
      <c r="E74" s="15"/>
      <c r="F74" s="16"/>
      <c r="G74" s="17"/>
    </row>
    <row r="75" spans="1:8" s="2" customFormat="1" ht="24.95" customHeight="1">
      <c r="A75" s="13"/>
      <c r="B75" s="14"/>
      <c r="D75" s="15"/>
      <c r="E75" s="15"/>
      <c r="F75" s="16"/>
      <c r="G75" s="17"/>
    </row>
    <row r="76" spans="1:8" s="2" customFormat="1" ht="24.95" customHeight="1">
      <c r="A76" s="13"/>
      <c r="B76" s="14"/>
      <c r="D76" s="15"/>
      <c r="E76" s="15"/>
      <c r="F76" s="16"/>
      <c r="G76" s="17"/>
    </row>
    <row r="77" spans="1:8" s="2" customFormat="1" ht="24.95" customHeight="1">
      <c r="A77" s="13"/>
      <c r="B77" s="14"/>
      <c r="D77" s="15"/>
      <c r="E77" s="15"/>
      <c r="F77" s="16"/>
      <c r="G77" s="17"/>
    </row>
    <row r="78" spans="1:8" s="2" customFormat="1" ht="24.95" customHeight="1">
      <c r="A78" s="13"/>
      <c r="B78" s="14"/>
      <c r="D78" s="15"/>
      <c r="E78" s="15"/>
      <c r="F78" s="16"/>
      <c r="G78" s="17"/>
      <c r="H78" s="54"/>
    </row>
    <row r="79" spans="1:8" s="2" customFormat="1" ht="24.95" customHeight="1">
      <c r="A79" s="13"/>
      <c r="B79" s="14"/>
      <c r="D79" s="15"/>
      <c r="E79" s="15"/>
      <c r="F79" s="16"/>
      <c r="G79" s="17"/>
    </row>
    <row r="80" spans="1:8" s="2" customFormat="1" ht="24.95" customHeight="1">
      <c r="A80" s="13"/>
      <c r="B80" s="14"/>
      <c r="D80" s="15"/>
      <c r="E80" s="15"/>
      <c r="F80" s="16"/>
      <c r="G80" s="17"/>
    </row>
    <row r="81" spans="1:7" s="2" customFormat="1" ht="24.95" customHeight="1">
      <c r="A81" s="13"/>
      <c r="B81" s="14"/>
      <c r="D81" s="15"/>
      <c r="E81" s="15"/>
      <c r="F81" s="16"/>
      <c r="G81" s="17"/>
    </row>
    <row r="82" spans="1:7" s="2" customFormat="1" ht="24" customHeight="1">
      <c r="A82" s="13"/>
      <c r="B82" s="14"/>
      <c r="D82" s="15"/>
      <c r="E82" s="15"/>
      <c r="F82" s="16"/>
      <c r="G82" s="17"/>
    </row>
    <row r="83" spans="1:7" s="2" customFormat="1" ht="24" customHeight="1">
      <c r="A83" s="13"/>
      <c r="B83" s="14"/>
      <c r="D83" s="15"/>
      <c r="E83" s="15"/>
      <c r="F83" s="16"/>
      <c r="G83" s="17"/>
    </row>
    <row r="84" spans="1:7" s="2" customFormat="1" ht="24" customHeight="1">
      <c r="A84" s="13"/>
      <c r="B84" s="14"/>
      <c r="D84" s="15"/>
      <c r="E84" s="15"/>
      <c r="F84" s="16"/>
      <c r="G84" s="17"/>
    </row>
    <row r="85" spans="1:7" s="2" customFormat="1" ht="24.95" customHeight="1">
      <c r="A85" s="13"/>
      <c r="B85" s="14"/>
      <c r="D85" s="15"/>
      <c r="E85" s="15"/>
      <c r="F85" s="16"/>
      <c r="G85" s="17"/>
    </row>
    <row r="86" spans="1:7" s="2" customFormat="1" ht="24.95" customHeight="1">
      <c r="A86" s="13"/>
      <c r="B86" s="14"/>
      <c r="D86" s="15"/>
      <c r="E86" s="15"/>
      <c r="F86" s="16"/>
      <c r="G86" s="17"/>
    </row>
    <row r="87" spans="1:7" s="4" customFormat="1" ht="24.95" customHeight="1">
      <c r="A87" s="13"/>
      <c r="B87" s="14"/>
      <c r="C87" s="2"/>
      <c r="D87" s="15"/>
      <c r="E87" s="15"/>
      <c r="F87" s="16"/>
      <c r="G87" s="17"/>
    </row>
    <row r="88" spans="1:7" s="4" customFormat="1" ht="45" customHeight="1">
      <c r="A88" s="13"/>
      <c r="B88" s="14"/>
      <c r="C88" s="2"/>
      <c r="D88" s="15"/>
      <c r="E88" s="15"/>
      <c r="F88" s="16"/>
      <c r="G88" s="17"/>
    </row>
    <row r="89" spans="1:7" s="4" customFormat="1" ht="24.95" customHeight="1">
      <c r="A89" s="13"/>
      <c r="B89" s="14"/>
      <c r="C89" s="2"/>
      <c r="D89" s="15"/>
      <c r="E89" s="15"/>
      <c r="F89" s="16"/>
      <c r="G89" s="17"/>
    </row>
    <row r="90" spans="1:7" s="2" customFormat="1" ht="24.95" customHeight="1">
      <c r="A90" s="13"/>
      <c r="B90" s="14"/>
      <c r="D90" s="15"/>
      <c r="E90" s="15"/>
      <c r="F90" s="16"/>
      <c r="G90" s="17"/>
    </row>
    <row r="91" spans="1:7" s="2" customFormat="1" ht="24.95" customHeight="1">
      <c r="A91" s="13"/>
      <c r="B91" s="14"/>
      <c r="D91" s="15"/>
      <c r="E91" s="15"/>
      <c r="F91" s="16"/>
      <c r="G91" s="17"/>
    </row>
    <row r="92" spans="1:7" s="2" customFormat="1" ht="24.95" customHeight="1">
      <c r="A92" s="13"/>
      <c r="B92" s="14"/>
      <c r="D92" s="15"/>
      <c r="E92" s="15"/>
      <c r="F92" s="16"/>
      <c r="G92" s="17"/>
    </row>
    <row r="93" spans="1:7" s="2" customFormat="1" ht="24.95" customHeight="1">
      <c r="A93" s="13"/>
      <c r="B93" s="14"/>
      <c r="D93" s="15"/>
      <c r="E93" s="15"/>
      <c r="F93" s="16"/>
      <c r="G93" s="17"/>
    </row>
    <row r="94" spans="1:7" s="2" customFormat="1" ht="24.95" customHeight="1">
      <c r="A94" s="13"/>
      <c r="B94" s="14"/>
      <c r="D94" s="15"/>
      <c r="E94" s="15"/>
      <c r="F94" s="16"/>
      <c r="G94" s="17"/>
    </row>
    <row r="95" spans="1:7" s="2" customFormat="1" ht="24.95" customHeight="1">
      <c r="A95" s="13"/>
      <c r="B95" s="14"/>
      <c r="D95" s="15"/>
      <c r="E95" s="15"/>
      <c r="F95" s="16"/>
      <c r="G95" s="17"/>
    </row>
    <row r="96" spans="1:7" s="2" customFormat="1" ht="13.5" customHeight="1">
      <c r="A96" s="13"/>
      <c r="B96" s="14"/>
      <c r="D96" s="15"/>
      <c r="E96" s="15"/>
      <c r="F96" s="16"/>
      <c r="G96" s="17"/>
    </row>
    <row r="97" spans="1:7" s="2" customFormat="1" ht="24" customHeight="1">
      <c r="A97" s="13"/>
      <c r="B97" s="14"/>
      <c r="D97" s="15"/>
      <c r="E97" s="15"/>
      <c r="F97" s="16"/>
      <c r="G97" s="17"/>
    </row>
    <row r="98" spans="1:7" s="2" customFormat="1" ht="42" customHeight="1">
      <c r="A98" s="13"/>
      <c r="B98" s="14"/>
      <c r="D98" s="15"/>
      <c r="E98" s="15"/>
      <c r="F98" s="16"/>
      <c r="G98" s="17"/>
    </row>
    <row r="99" spans="1:7" s="2" customFormat="1" ht="24" customHeight="1">
      <c r="A99" s="13"/>
      <c r="B99" s="14"/>
      <c r="D99" s="15"/>
      <c r="E99" s="15"/>
      <c r="F99" s="16"/>
      <c r="G99" s="17"/>
    </row>
    <row r="100" spans="1:7" s="2" customFormat="1" ht="42" customHeight="1">
      <c r="A100" s="13"/>
      <c r="B100" s="14"/>
      <c r="D100" s="15"/>
      <c r="E100" s="15"/>
      <c r="F100" s="16"/>
      <c r="G100" s="17"/>
    </row>
    <row r="101" spans="1:7" s="2" customFormat="1" ht="24" customHeight="1">
      <c r="A101" s="13"/>
      <c r="B101" s="14"/>
      <c r="D101" s="15"/>
      <c r="E101" s="15"/>
      <c r="F101" s="16"/>
      <c r="G101" s="17"/>
    </row>
    <row r="103" spans="1:7" s="2" customFormat="1" ht="24" customHeight="1">
      <c r="A103" s="13"/>
      <c r="B103" s="14"/>
      <c r="D103" s="15"/>
      <c r="E103" s="15"/>
      <c r="F103" s="16"/>
      <c r="G103" s="17"/>
    </row>
    <row r="104" spans="1:7" s="8" customFormat="1" ht="27" customHeight="1">
      <c r="A104" s="13"/>
      <c r="B104" s="14"/>
      <c r="C104" s="2"/>
      <c r="D104" s="15"/>
      <c r="E104" s="15"/>
      <c r="F104" s="16"/>
      <c r="G104" s="17"/>
    </row>
    <row r="105" spans="1:7" s="8" customFormat="1" ht="27" customHeight="1">
      <c r="A105" s="13"/>
      <c r="B105" s="14"/>
      <c r="C105" s="2"/>
      <c r="D105" s="15"/>
      <c r="E105" s="15"/>
      <c r="F105" s="16"/>
      <c r="G105" s="17"/>
    </row>
    <row r="106" spans="1:7" s="9" customFormat="1" ht="27" customHeight="1">
      <c r="A106" s="13"/>
      <c r="B106" s="14"/>
      <c r="C106" s="2"/>
      <c r="D106" s="15"/>
      <c r="E106" s="15"/>
      <c r="F106" s="16"/>
      <c r="G106" s="17"/>
    </row>
    <row r="107" spans="1:7" s="10" customFormat="1" ht="27" customHeight="1">
      <c r="A107" s="13"/>
      <c r="B107" s="14"/>
      <c r="C107" s="2"/>
      <c r="D107" s="15"/>
      <c r="E107" s="15"/>
      <c r="F107" s="16"/>
      <c r="G107" s="17"/>
    </row>
    <row r="108" spans="1:7" ht="27" customHeight="1"/>
    <row r="109" spans="1:7" s="9" customFormat="1" ht="27" customHeight="1">
      <c r="A109" s="13"/>
      <c r="B109" s="14"/>
      <c r="C109" s="2"/>
      <c r="D109" s="15"/>
      <c r="E109" s="15"/>
      <c r="F109" s="16"/>
      <c r="G109" s="17"/>
    </row>
    <row r="110" spans="1:7" s="9" customFormat="1" ht="23.25" customHeight="1">
      <c r="A110" s="13"/>
      <c r="B110" s="14"/>
      <c r="C110" s="2"/>
      <c r="D110" s="15"/>
      <c r="E110" s="15"/>
      <c r="F110" s="16"/>
      <c r="G110" s="17"/>
    </row>
    <row r="112" spans="1:7" s="11" customFormat="1" ht="24.95" customHeight="1">
      <c r="A112" s="13"/>
      <c r="B112" s="14"/>
      <c r="C112" s="2"/>
      <c r="D112" s="15"/>
      <c r="E112" s="15"/>
      <c r="F112" s="16"/>
      <c r="G112" s="17"/>
    </row>
    <row r="113" spans="1:7" s="11" customFormat="1" ht="24.95" customHeight="1">
      <c r="A113" s="13"/>
      <c r="B113" s="14"/>
      <c r="C113" s="2"/>
      <c r="D113" s="15"/>
      <c r="E113" s="15"/>
      <c r="F113" s="16"/>
      <c r="G113" s="17"/>
    </row>
    <row r="114" spans="1:7" s="10" customFormat="1" ht="24.95" customHeight="1">
      <c r="A114" s="13"/>
      <c r="B114" s="14"/>
      <c r="C114" s="2"/>
      <c r="D114" s="15"/>
      <c r="E114" s="15"/>
      <c r="F114" s="16"/>
      <c r="G114" s="17"/>
    </row>
    <row r="120" spans="1:7" s="2" customFormat="1" ht="24.95" customHeight="1">
      <c r="A120" s="13"/>
      <c r="B120" s="14"/>
      <c r="D120" s="15"/>
      <c r="E120" s="15"/>
      <c r="F120" s="16"/>
      <c r="G120" s="17"/>
    </row>
    <row r="121" spans="1:7" s="2" customFormat="1" ht="24.95" customHeight="1">
      <c r="A121" s="13"/>
      <c r="B121" s="14"/>
      <c r="D121" s="15"/>
      <c r="E121" s="15"/>
      <c r="F121" s="16"/>
      <c r="G121" s="17"/>
    </row>
    <row r="122" spans="1:7" s="2" customFormat="1" ht="24.95" customHeight="1">
      <c r="A122" s="13"/>
      <c r="B122" s="14"/>
      <c r="D122" s="15"/>
      <c r="E122" s="15"/>
      <c r="F122" s="16"/>
      <c r="G122" s="17"/>
    </row>
    <row r="123" spans="1:7" s="2" customFormat="1" ht="24.95" customHeight="1">
      <c r="A123" s="13"/>
      <c r="B123" s="14"/>
      <c r="D123" s="15"/>
      <c r="E123" s="15"/>
      <c r="F123" s="16"/>
      <c r="G123" s="17"/>
    </row>
    <row r="124" spans="1:7" s="11" customFormat="1" ht="24.95" customHeight="1">
      <c r="A124" s="13"/>
      <c r="B124" s="14"/>
      <c r="C124" s="2"/>
      <c r="D124" s="15"/>
      <c r="E124" s="15"/>
      <c r="F124" s="16"/>
      <c r="G124" s="17"/>
    </row>
    <row r="132" spans="1:7" s="12" customFormat="1" ht="24.95" customHeight="1">
      <c r="A132" s="13"/>
      <c r="B132" s="14"/>
      <c r="C132" s="2"/>
      <c r="D132" s="15"/>
      <c r="E132" s="15"/>
      <c r="F132" s="16"/>
      <c r="G132" s="17"/>
    </row>
    <row r="133" spans="1:7" s="12" customFormat="1" ht="24.95" customHeight="1">
      <c r="A133" s="13"/>
      <c r="B133" s="14"/>
      <c r="C133" s="2"/>
      <c r="D133" s="15"/>
      <c r="E133" s="15"/>
      <c r="F133" s="16"/>
      <c r="G133" s="17"/>
    </row>
  </sheetData>
  <mergeCells count="11">
    <mergeCell ref="B24:G24"/>
    <mergeCell ref="B28:G28"/>
    <mergeCell ref="A3:A4"/>
    <mergeCell ref="B3:B4"/>
    <mergeCell ref="C3:C4"/>
    <mergeCell ref="D3:D4"/>
    <mergeCell ref="G3:G4"/>
    <mergeCell ref="A1:G1"/>
    <mergeCell ref="E3:F3"/>
    <mergeCell ref="B5:G5"/>
    <mergeCell ref="B12:G12"/>
  </mergeCells>
  <phoneticPr fontId="15" type="noConversion"/>
  <printOptions horizontalCentered="1"/>
  <pageMargins left="0.35416666666666702" right="0.23611111111111099" top="0.31458333333333299" bottom="0.74791666666666701" header="0.31458333333333299" footer="3.8888888888888903E-2"/>
  <pageSetup paperSize="9" scale="75" orientation="portrait" useFirstPageNumber="1" errors="NA" r:id="rId1"/>
  <headerFooter alignWithMargins="0">
    <oddFooter>&amp;R第 &amp;P 页</oddFooter>
  </headerFooter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基础部分</vt:lpstr>
      <vt:lpstr>基础部分!Print_Area</vt:lpstr>
      <vt:lpstr>基础部分!Print_Titles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</dc:creator>
  <cp:lastModifiedBy>杨丹妮</cp:lastModifiedBy>
  <cp:lastPrinted>2022-06-08T10:38:00Z</cp:lastPrinted>
  <dcterms:created xsi:type="dcterms:W3CDTF">2003-09-06T08:00:00Z</dcterms:created>
  <dcterms:modified xsi:type="dcterms:W3CDTF">2022-06-27T03:26:08Z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DB5DDD360ACC4FA5892F2109864FC595</vt:lpwstr>
  </property>
  <property fmtid="{D5CDD505-2E9C-101B-9397-08002B2CF9AE}" pid="4" name="KSOReadingLayout">
    <vt:bool>true</vt:bool>
  </property>
</Properties>
</file>